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tatistik/C1. Behov, dimensionering och strategisk kompetensförsörjning/Docenturnämnden/"/>
    </mc:Choice>
  </mc:AlternateContent>
  <xr:revisionPtr revIDLastSave="14" documentId="13_ncr:1_{CAABA18D-1EAE-4590-A1A8-53184664BACF}" xr6:coauthVersionLast="47" xr6:coauthVersionMax="47" xr10:uidLastSave="{C164DCE6-544F-46A1-AB22-FB7631870BA8}"/>
  <bookViews>
    <workbookView xWindow="-120" yWindow="-120" windowWidth="29040" windowHeight="15840" xr2:uid="{16D76E89-3839-43C8-94F4-977832EDBFF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F99" i="1"/>
  <c r="G98" i="1"/>
  <c r="G97" i="1"/>
  <c r="G96" i="1"/>
  <c r="G95" i="1"/>
  <c r="G94" i="1"/>
  <c r="G93" i="1"/>
  <c r="G92" i="1"/>
  <c r="G91" i="1"/>
  <c r="F86" i="1"/>
  <c r="G85" i="1"/>
  <c r="G84" i="1"/>
  <c r="G83" i="1"/>
  <c r="G82" i="1"/>
  <c r="G81" i="1"/>
  <c r="G80" i="1"/>
  <c r="G79" i="1"/>
  <c r="G78" i="1"/>
  <c r="G77" i="1"/>
  <c r="G76" i="1"/>
  <c r="G86" i="1" s="1"/>
  <c r="G75" i="1"/>
  <c r="G74" i="1"/>
  <c r="G69" i="1"/>
  <c r="H68" i="1"/>
  <c r="H67" i="1"/>
  <c r="H66" i="1"/>
  <c r="H65" i="1"/>
  <c r="H64" i="1"/>
  <c r="H63" i="1"/>
  <c r="H62" i="1"/>
  <c r="H61" i="1"/>
  <c r="H60" i="1"/>
  <c r="H59" i="1"/>
  <c r="H58" i="1"/>
  <c r="H69" i="1" s="1"/>
  <c r="G52" i="1"/>
  <c r="G51" i="1"/>
  <c r="G50" i="1"/>
  <c r="G49" i="1"/>
  <c r="G48" i="1"/>
  <c r="G47" i="1"/>
  <c r="G46" i="1"/>
  <c r="G45" i="1"/>
  <c r="G44" i="1"/>
  <c r="G43" i="1"/>
  <c r="G42" i="1"/>
  <c r="H37" i="1"/>
  <c r="I36" i="1"/>
  <c r="I35" i="1"/>
  <c r="I34" i="1"/>
  <c r="I33" i="1"/>
  <c r="I32" i="1"/>
  <c r="I31" i="1"/>
  <c r="I30" i="1"/>
  <c r="I29" i="1"/>
  <c r="I28" i="1"/>
  <c r="I27" i="1"/>
  <c r="I37" i="1"/>
  <c r="C105" i="1" s="1"/>
  <c r="H19" i="1"/>
  <c r="B104" i="1" s="1"/>
  <c r="B109" i="1" s="1"/>
  <c r="C104" i="1" l="1"/>
  <c r="G99" i="1"/>
  <c r="C108" i="1" s="1"/>
  <c r="G53" i="1"/>
  <c r="C106" i="1" s="1"/>
  <c r="C107" i="1"/>
  <c r="C10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tc={27617D7F-4A59-4B6D-9771-2A787EE69C21}</author>
    <author>tc={B284B1E0-58B9-4ED0-B8B1-8408B4C1AECB}</author>
    <author>tc={CC8C7C8F-CD64-42AC-83E5-FD9755520D72}</author>
    <author>tc={550BEF60-6686-47CD-B584-6B0F6FC82576}</author>
  </authors>
  <commentList>
    <comment ref="I5" authorId="0" shapeId="0" xr:uid="{27617D7F-4A59-4B6D-9771-2A787EE69C21}">
      <text>
        <t>[Trådad kommentar]
I din version av Excel kan du läsa den här trådade kommentaren, men eventuella ändringar i den tas bort om filen öppnas i en senare version av Excel. Läs mer: https://go.microsoft.com/fwlink/?linkid=870924
Kommentar:
    Ger 2 poäng om cell i kolumn H ”antal timmar” är lika med eller mer än 10 timmar. Annars 1 poäng.</t>
      </text>
    </comment>
    <comment ref="I23" authorId="1" shapeId="0" xr:uid="{B284B1E0-58B9-4ED0-B8B1-8408B4C1AECB}">
      <text>
        <t>[Trådad kommentar]
I din version av Excel kan du läsa den här trådade kommentaren, men eventuella ändringar i den tas bort om filen öppnas i en senare version av Excel. Läs mer: https://go.microsoft.com/fwlink/?linkid=870924
Kommentar:
    Multiplicerar varje arbete med 2 poäng.</t>
      </text>
    </comment>
    <comment ref="G41" authorId="2" shapeId="0" xr:uid="{CC8C7C8F-CD64-42AC-83E5-FD9755520D72}">
      <text>
        <t>[Trådad kommentar]
I din version av Excel kan du läsa den här trådade kommentaren, men eventuella ändringar i den tas bort om filen öppnas i en senare version av Excel. Läs mer: https://go.microsoft.com/fwlink/?linkid=870924
Kommentar:
    Beräknar utifrån vad som står i kolumn E. 1 poäng för ”bihandledare” och 2 poäng för ”huvudhandledare”.</t>
      </text>
    </comment>
    <comment ref="G73" authorId="3" shapeId="0" xr:uid="{550BEF60-6686-47CD-B584-6B0F6FC82576}">
      <text>
        <t>[Trådad kommentar]
I din version av Excel kan du läsa den här trådade kommentaren, men eventuella ändringar i den tas bort om filen öppnas i en senare version av Excel. Läs mer: https://go.microsoft.com/fwlink/?linkid=870924
Kommentar:
    Ger 1 poäng om cell i kolumn F ”antal timmar” är lika med eller mer än 10 timmar. Annars 0 poäng.</t>
      </text>
    </comment>
  </commentList>
</comments>
</file>

<file path=xl/sharedStrings.xml><?xml version="1.0" encoding="utf-8"?>
<sst xmlns="http://schemas.openxmlformats.org/spreadsheetml/2006/main" count="67" uniqueCount="36">
  <si>
    <t>Tabell Undervisning, handledning och pedagogiska ledarskapsroller</t>
  </si>
  <si>
    <t>Lärosäte</t>
  </si>
  <si>
    <t>Nivå</t>
  </si>
  <si>
    <t>Program/Fristående kurs/Uppdragsutbildning</t>
  </si>
  <si>
    <t>Kursnamn inkl högskolepoäng</t>
  </si>
  <si>
    <t>Roll</t>
  </si>
  <si>
    <t>Undervisningsmetod/format</t>
  </si>
  <si>
    <t>År</t>
  </si>
  <si>
    <t>Antal timmar</t>
  </si>
  <si>
    <t>Poäng</t>
  </si>
  <si>
    <t>Intyg nr</t>
  </si>
  <si>
    <t xml:space="preserve">Antal arbeten </t>
  </si>
  <si>
    <t>Doktorand/Postdoktor</t>
  </si>
  <si>
    <t>Namn</t>
  </si>
  <si>
    <t>Examen</t>
  </si>
  <si>
    <t xml:space="preserve"> Intyg nr</t>
  </si>
  <si>
    <t>Lärosäte/Region/Kommun</t>
  </si>
  <si>
    <t>Antal kurser</t>
  </si>
  <si>
    <t>Lärosäte/Region/Kommun/Övrig</t>
  </si>
  <si>
    <t>Målgrupp</t>
  </si>
  <si>
    <t>Kontext</t>
  </si>
  <si>
    <t>Kurs/Program/Institution</t>
  </si>
  <si>
    <t>Antal</t>
  </si>
  <si>
    <t>Sammanlagd undervisning</t>
  </si>
  <si>
    <t>Teoretisk undervisning vid lärosäte (minst 10p)</t>
  </si>
  <si>
    <t>Handledning/examination examensarbeten grundnivå och avancerad nivå (max 8p)</t>
  </si>
  <si>
    <t>Handledning av doktorander och postdoktorer</t>
  </si>
  <si>
    <t>Handledning/undervisning i verksamhet (max 6p)
- Verksamhetsförlagd handledning/undervisning av studenter
- Undervisning för hälso- och sjukvårdspersonal, patienter och övriga</t>
  </si>
  <si>
    <t>Pedagogiska ledarskapsroller (max 6)</t>
  </si>
  <si>
    <t>TOTALT:</t>
  </si>
  <si>
    <t>Teoretisk undervisning vid lärosäte (se undervisningsportfölj 4.1-4.2)</t>
  </si>
  <si>
    <t>Handledning och examination av examensarbeten på grund och avancerad nivå (se undervisningsportfölj 4.5)</t>
  </si>
  <si>
    <t>Handledning av doktorander och postdoktorer (tidigare och pågående) (se undervisningsportfölj 4.6-4.8)</t>
  </si>
  <si>
    <t>Verksamhetsförlagd handledning/undervisning av studenter (se undervisningsportfölj 4.2)</t>
  </si>
  <si>
    <t>Undervisning för hälso- och sjukvårdspersonal, patienter och övriga (se undervisningsportfölj 5)</t>
  </si>
  <si>
    <t>Pedagogiska ledarskapsroller (tidigare och pågående) (se undervisningsportfölj 6.5)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</si>
</sst>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Normal" xfId="0" builtinId="0"/>
  </cellStyles>
  <dxfs count="6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theme="6"/>
        </patternFill>
      </fill>
    </dxf>
    <dxf>
      <font>
        <color theme="1"/>
      </font>
      <fill>
        <patternFill>
          <bgColor theme="6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25-07-01T13:01:19.94" personId="{00000000-0000-0000-0000-000000000000}" id="{27617D7F-4A59-4B6D-9771-2A787EE69C21}">
    <text>Ger 2 poäng om cell i kolumn H ”antal timmar” är lika med eller mer än 10 timmar. Annars 1 poäng.</text>
  </threadedComment>
  <threadedComment ref="I23" dT="2025-06-24T12:57:14.18" personId="{00000000-0000-0000-0000-000000000000}" id="{B284B1E0-58B9-4ED0-B8B1-8408B4C1AECB}">
    <text>Multiplicerar varje arbete med 2 poäng.</text>
  </threadedComment>
  <threadedComment ref="G41" dT="2025-06-24T12:53:47.26" personId="{00000000-0000-0000-0000-000000000000}" id="{CC8C7C8F-CD64-42AC-83E5-FD9755520D72}">
    <text>Beräknar utifrån vad som står i kolumn E. 1 poäng för ”bihandledare” och 2 poäng för ”huvudhandledare”.</text>
  </threadedComment>
  <threadedComment ref="G73" dT="2025-06-24T12:55:01.40" personId="{00000000-0000-0000-0000-000000000000}" id="{550BEF60-6686-47CD-B584-6B0F6FC82576}">
    <text>Ger 1 poäng om cell i kolumn F ”antal timmar” är lika med eller mer än 10 timmar. Annars 0 poäng.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9509-1660-42AA-A981-373656ED08DB}">
  <dimension ref="A2:J109"/>
  <sheetViews>
    <sheetView tabSelected="1" workbookViewId="0">
      <selection activeCell="I19" sqref="I19"/>
    </sheetView>
  </sheetViews>
  <sheetFormatPr defaultColWidth="8.7109375" defaultRowHeight="15" x14ac:dyDescent="0.25"/>
  <cols>
    <col min="1" max="1" width="32.85546875" customWidth="1"/>
    <col min="2" max="2" width="18.85546875" customWidth="1"/>
    <col min="3" max="3" width="42.28515625" bestFit="1" customWidth="1"/>
    <col min="4" max="4" width="22.42578125" customWidth="1"/>
    <col min="5" max="5" width="18.5703125" customWidth="1"/>
    <col min="6" max="6" width="26.28515625" bestFit="1" customWidth="1"/>
    <col min="7" max="7" width="9.28515625" customWidth="1"/>
    <col min="8" max="8" width="20.140625" customWidth="1"/>
    <col min="9" max="9" width="19.85546875" customWidth="1"/>
  </cols>
  <sheetData>
    <row r="2" spans="1:10" x14ac:dyDescent="0.25">
      <c r="A2" t="s">
        <v>0</v>
      </c>
    </row>
    <row r="4" spans="1:10" s="1" customFormat="1" ht="14.25" x14ac:dyDescent="0.2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4" customFormat="1" ht="27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3" t="s">
        <v>9</v>
      </c>
      <c r="J5" s="2" t="s">
        <v>10</v>
      </c>
    </row>
    <row r="6" spans="1:10" x14ac:dyDescent="0.25">
      <c r="A6" s="5"/>
      <c r="B6" s="5"/>
      <c r="C6" s="5"/>
      <c r="D6" s="5"/>
      <c r="E6" s="5"/>
      <c r="F6" s="5"/>
      <c r="G6" s="5"/>
      <c r="H6" s="5">
        <v>10</v>
      </c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>
        <v>5</v>
      </c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>
        <v>15</v>
      </c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6">
        <f>SUM(H6:H18)</f>
        <v>30</v>
      </c>
      <c r="I19" s="5">
        <f>IF(SUM(H6:H18)&lt;10,1,INT(SUM(H6:H18)/10)*2)</f>
        <v>6</v>
      </c>
      <c r="J19" s="5"/>
    </row>
    <row r="22" spans="1:10" s="1" customFormat="1" ht="14.25" x14ac:dyDescent="0.2">
      <c r="A22" s="16" t="s">
        <v>31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s="9" customFormat="1" ht="38.25" customHeight="1" x14ac:dyDescent="0.25">
      <c r="A23" s="7" t="s">
        <v>1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11</v>
      </c>
      <c r="I23" s="8" t="s">
        <v>9</v>
      </c>
      <c r="J23" s="7" t="s">
        <v>10</v>
      </c>
    </row>
    <row r="24" spans="1:10" x14ac:dyDescent="0.25">
      <c r="A24" s="5"/>
      <c r="B24" s="5"/>
      <c r="C24" s="5"/>
      <c r="D24" s="5"/>
      <c r="E24" s="5"/>
      <c r="F24" s="5"/>
      <c r="G24" s="5"/>
      <c r="H24" s="5">
        <v>0</v>
      </c>
      <c r="I24" s="5">
        <v>0</v>
      </c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>
        <v>0</v>
      </c>
      <c r="I25" s="5">
        <v>0</v>
      </c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>
        <v>0</v>
      </c>
      <c r="I26" s="5">
        <v>0</v>
      </c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>
        <f t="shared" ref="I27:I36" si="0">SUM(H27*2)</f>
        <v>0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.25" x14ac:dyDescent="0.2">
      <c r="A40" s="17" t="s">
        <v>32</v>
      </c>
      <c r="B40" s="18"/>
      <c r="C40" s="18"/>
      <c r="D40" s="18"/>
      <c r="E40" s="18"/>
      <c r="F40" s="18"/>
      <c r="G40" s="18"/>
      <c r="H40" s="18"/>
      <c r="I40" s="19"/>
    </row>
    <row r="41" spans="1:10" s="9" customFormat="1" ht="36" customHeight="1" x14ac:dyDescent="0.25">
      <c r="A41" s="7" t="s">
        <v>1</v>
      </c>
      <c r="B41" s="7" t="s">
        <v>12</v>
      </c>
      <c r="C41" s="7" t="s">
        <v>13</v>
      </c>
      <c r="D41" s="7" t="s">
        <v>14</v>
      </c>
      <c r="E41" s="7" t="s">
        <v>5</v>
      </c>
      <c r="F41" s="7" t="s">
        <v>7</v>
      </c>
      <c r="G41" s="8" t="s">
        <v>9</v>
      </c>
      <c r="H41" s="7" t="s">
        <v>15</v>
      </c>
      <c r="I41" s="7"/>
    </row>
    <row r="42" spans="1:10" x14ac:dyDescent="0.25">
      <c r="A42" s="5"/>
      <c r="B42" s="5"/>
      <c r="C42" s="5"/>
      <c r="D42" s="5"/>
      <c r="E42" s="10"/>
      <c r="F42" s="5"/>
      <c r="G42" s="5">
        <f>IF(E42="bihandledare",1,IF(E42="huvudhandledare",2,0))</f>
        <v>0</v>
      </c>
      <c r="H42" s="5"/>
      <c r="I42" s="5"/>
    </row>
    <row r="43" spans="1:10" x14ac:dyDescent="0.25">
      <c r="A43" s="5"/>
      <c r="B43" s="5"/>
      <c r="C43" s="5"/>
      <c r="D43" s="5"/>
      <c r="E43" s="10"/>
      <c r="F43" s="5"/>
      <c r="G43" s="5">
        <f t="shared" ref="G43:G52" si="1">IF(E43="bihandledare",1,IF(E43="huvudhandledare",2,0))</f>
        <v>0</v>
      </c>
      <c r="H43" s="5"/>
      <c r="I43" s="5"/>
    </row>
    <row r="44" spans="1:10" x14ac:dyDescent="0.25">
      <c r="A44" s="5"/>
      <c r="B44" s="5"/>
      <c r="C44" s="5"/>
      <c r="D44" s="5"/>
      <c r="E44" s="5"/>
      <c r="F44" s="5"/>
      <c r="G44" s="5">
        <f t="shared" si="1"/>
        <v>0</v>
      </c>
      <c r="H44" s="5"/>
      <c r="I44" s="5"/>
    </row>
    <row r="45" spans="1:10" x14ac:dyDescent="0.25">
      <c r="A45" s="5"/>
      <c r="B45" s="5"/>
      <c r="C45" s="5"/>
      <c r="D45" s="5"/>
      <c r="E45" s="10"/>
      <c r="F45" s="5"/>
      <c r="G45" s="5">
        <f t="shared" si="1"/>
        <v>0</v>
      </c>
      <c r="H45" s="5"/>
      <c r="I45" s="5"/>
    </row>
    <row r="46" spans="1:10" x14ac:dyDescent="0.25">
      <c r="A46" s="5"/>
      <c r="B46" s="5"/>
      <c r="C46" s="5"/>
      <c r="D46" s="5"/>
      <c r="E46" s="10"/>
      <c r="F46" s="5"/>
      <c r="G46" s="5">
        <f t="shared" si="1"/>
        <v>0</v>
      </c>
      <c r="H46" s="5"/>
      <c r="I46" s="5"/>
    </row>
    <row r="47" spans="1:10" x14ac:dyDescent="0.25">
      <c r="A47" s="5"/>
      <c r="B47" s="5"/>
      <c r="C47" s="5"/>
      <c r="D47" s="5"/>
      <c r="E47" s="5"/>
      <c r="F47" s="5"/>
      <c r="G47" s="5">
        <f t="shared" si="1"/>
        <v>0</v>
      </c>
      <c r="H47" s="5"/>
      <c r="I47" s="5"/>
    </row>
    <row r="48" spans="1:10" x14ac:dyDescent="0.25">
      <c r="A48" s="5"/>
      <c r="B48" s="5"/>
      <c r="C48" s="5"/>
      <c r="D48" s="5"/>
      <c r="E48" s="10"/>
      <c r="F48" s="5"/>
      <c r="G48" s="5">
        <f t="shared" si="1"/>
        <v>0</v>
      </c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>
        <f t="shared" si="1"/>
        <v>0</v>
      </c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>
        <f t="shared" si="1"/>
        <v>0</v>
      </c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>
        <f t="shared" si="1"/>
        <v>0</v>
      </c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>
        <f t="shared" si="1"/>
        <v>0</v>
      </c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>
        <f>SUM(G42:G52)</f>
        <v>0</v>
      </c>
      <c r="H53" s="5"/>
      <c r="I53" s="5"/>
    </row>
    <row r="56" spans="1:9" s="1" customFormat="1" ht="14.25" x14ac:dyDescent="0.2">
      <c r="A56" s="17" t="s">
        <v>33</v>
      </c>
      <c r="B56" s="18"/>
      <c r="C56" s="18"/>
      <c r="D56" s="18"/>
      <c r="E56" s="18"/>
      <c r="F56" s="18"/>
      <c r="G56" s="18"/>
      <c r="H56" s="18"/>
      <c r="I56" s="19"/>
    </row>
    <row r="57" spans="1:9" s="4" customFormat="1" ht="37.5" customHeight="1" x14ac:dyDescent="0.25">
      <c r="A57" s="2" t="s">
        <v>16</v>
      </c>
      <c r="B57" s="2" t="s">
        <v>2</v>
      </c>
      <c r="C57" s="2" t="s">
        <v>3</v>
      </c>
      <c r="D57" s="2"/>
      <c r="E57" s="2" t="s">
        <v>6</v>
      </c>
      <c r="F57" s="2" t="s">
        <v>7</v>
      </c>
      <c r="G57" s="2" t="s">
        <v>17</v>
      </c>
      <c r="H57" s="4" t="s">
        <v>9</v>
      </c>
      <c r="I57" s="2" t="s">
        <v>10</v>
      </c>
    </row>
    <row r="58" spans="1:9" x14ac:dyDescent="0.25">
      <c r="A58" s="5"/>
      <c r="B58" s="5"/>
      <c r="C58" s="5"/>
      <c r="D58" s="5"/>
      <c r="E58" s="5"/>
      <c r="F58" s="5"/>
      <c r="G58" s="5"/>
      <c r="H58" s="5">
        <f>G58</f>
        <v>0</v>
      </c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>
        <f t="shared" ref="H59:H68" si="2">G59</f>
        <v>0</v>
      </c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>
        <f t="shared" si="2"/>
        <v>0</v>
      </c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>
        <f t="shared" si="2"/>
        <v>0</v>
      </c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>
        <f t="shared" si="2"/>
        <v>0</v>
      </c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>
        <f t="shared" si="2"/>
        <v>0</v>
      </c>
      <c r="I63" s="5"/>
    </row>
    <row r="64" spans="1:9" x14ac:dyDescent="0.25">
      <c r="A64" s="5"/>
      <c r="B64" s="5"/>
      <c r="C64" s="5"/>
      <c r="D64" s="5"/>
      <c r="E64" s="5"/>
      <c r="F64" s="5"/>
      <c r="G64" s="5"/>
      <c r="H64" s="5">
        <f t="shared" si="2"/>
        <v>0</v>
      </c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>
        <f t="shared" si="2"/>
        <v>0</v>
      </c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>
        <f t="shared" si="2"/>
        <v>0</v>
      </c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>
        <f t="shared" si="2"/>
        <v>0</v>
      </c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>
        <f t="shared" si="2"/>
        <v>0</v>
      </c>
      <c r="I68" s="5"/>
    </row>
    <row r="69" spans="1:9" x14ac:dyDescent="0.25">
      <c r="A69" s="5"/>
      <c r="B69" s="5"/>
      <c r="C69" s="5"/>
      <c r="D69" s="5"/>
      <c r="E69" s="5"/>
      <c r="F69" s="5"/>
      <c r="G69" s="5">
        <f>SUM(G58:G68)</f>
        <v>0</v>
      </c>
      <c r="H69" s="5">
        <f>SUM(H58:H68)</f>
        <v>0</v>
      </c>
      <c r="I69" s="5"/>
    </row>
    <row r="72" spans="1:9" s="1" customFormat="1" ht="14.25" x14ac:dyDescent="0.2">
      <c r="A72" s="17" t="s">
        <v>34</v>
      </c>
      <c r="B72" s="18"/>
      <c r="C72" s="18"/>
      <c r="D72" s="18"/>
      <c r="E72" s="18"/>
      <c r="F72" s="18"/>
      <c r="G72" s="18"/>
      <c r="H72" s="18"/>
      <c r="I72" s="19"/>
    </row>
    <row r="73" spans="1:9" s="4" customFormat="1" ht="38.25" customHeight="1" x14ac:dyDescent="0.25">
      <c r="A73" s="2" t="s">
        <v>18</v>
      </c>
      <c r="B73" s="2" t="s">
        <v>19</v>
      </c>
      <c r="C73" s="2" t="s">
        <v>20</v>
      </c>
      <c r="D73" s="2" t="s">
        <v>6</v>
      </c>
      <c r="E73" s="2" t="s">
        <v>7</v>
      </c>
      <c r="F73" s="2" t="s">
        <v>8</v>
      </c>
      <c r="G73" s="11" t="s">
        <v>9</v>
      </c>
      <c r="H73" s="2" t="s">
        <v>10</v>
      </c>
      <c r="I73" s="2"/>
    </row>
    <row r="74" spans="1:9" x14ac:dyDescent="0.25">
      <c r="A74" s="5"/>
      <c r="B74" s="5"/>
      <c r="C74" s="5"/>
      <c r="D74" s="5"/>
      <c r="E74" s="5"/>
      <c r="F74" s="5"/>
      <c r="G74" s="5">
        <f>IF(F74&gt;=10,1,0)</f>
        <v>0</v>
      </c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5">
        <f t="shared" ref="G75:G85" si="3">IF(F75&gt;=10,1,0)</f>
        <v>0</v>
      </c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5">
        <f t="shared" si="3"/>
        <v>0</v>
      </c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>
        <f t="shared" si="3"/>
        <v>0</v>
      </c>
      <c r="H77" s="5"/>
      <c r="I77" s="5"/>
    </row>
    <row r="78" spans="1:9" x14ac:dyDescent="0.25">
      <c r="A78" s="5"/>
      <c r="B78" s="5"/>
      <c r="C78" s="5"/>
      <c r="D78" s="5"/>
      <c r="E78" s="5"/>
      <c r="F78" s="5"/>
      <c r="G78" s="5">
        <f t="shared" si="3"/>
        <v>0</v>
      </c>
      <c r="H78" s="5"/>
      <c r="I78" s="5"/>
    </row>
    <row r="79" spans="1:9" x14ac:dyDescent="0.25">
      <c r="A79" s="5"/>
      <c r="B79" s="5"/>
      <c r="C79" s="5"/>
      <c r="D79" s="5"/>
      <c r="E79" s="5"/>
      <c r="F79" s="5"/>
      <c r="G79" s="5">
        <f t="shared" si="3"/>
        <v>0</v>
      </c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5">
        <f t="shared" si="3"/>
        <v>0</v>
      </c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5">
        <f t="shared" si="3"/>
        <v>0</v>
      </c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5">
        <f t="shared" si="3"/>
        <v>0</v>
      </c>
      <c r="H82" s="5"/>
      <c r="I82" s="5"/>
    </row>
    <row r="83" spans="1:9" x14ac:dyDescent="0.25">
      <c r="A83" s="5"/>
      <c r="B83" s="5"/>
      <c r="C83" s="5"/>
      <c r="D83" s="5"/>
      <c r="E83" s="5"/>
      <c r="F83" s="5"/>
      <c r="G83" s="5">
        <f t="shared" si="3"/>
        <v>0</v>
      </c>
      <c r="H83" s="5"/>
      <c r="I83" s="5"/>
    </row>
    <row r="84" spans="1:9" x14ac:dyDescent="0.25">
      <c r="A84" s="5"/>
      <c r="B84" s="5"/>
      <c r="C84" s="5"/>
      <c r="D84" s="5"/>
      <c r="E84" s="5"/>
      <c r="F84" s="5"/>
      <c r="G84" s="5">
        <f t="shared" si="3"/>
        <v>0</v>
      </c>
      <c r="H84" s="5"/>
      <c r="I84" s="5"/>
    </row>
    <row r="85" spans="1:9" x14ac:dyDescent="0.25">
      <c r="A85" s="5"/>
      <c r="B85" s="5"/>
      <c r="C85" s="5"/>
      <c r="D85" s="5"/>
      <c r="E85" s="5"/>
      <c r="F85" s="5"/>
      <c r="G85" s="5">
        <f t="shared" si="3"/>
        <v>0</v>
      </c>
      <c r="H85" s="5"/>
      <c r="I85" s="5"/>
    </row>
    <row r="86" spans="1:9" x14ac:dyDescent="0.25">
      <c r="A86" s="5"/>
      <c r="B86" s="5"/>
      <c r="C86" s="5"/>
      <c r="D86" s="5"/>
      <c r="E86" s="5"/>
      <c r="F86" s="5">
        <f>SUM(F74:F85)</f>
        <v>0</v>
      </c>
      <c r="G86" s="5">
        <f>SUM(G74:G85)</f>
        <v>0</v>
      </c>
      <c r="H86" s="5"/>
      <c r="I86" s="5"/>
    </row>
    <row r="89" spans="1:9" s="1" customFormat="1" ht="14.25" x14ac:dyDescent="0.2">
      <c r="A89" s="17" t="s">
        <v>35</v>
      </c>
      <c r="B89" s="18"/>
      <c r="C89" s="18"/>
      <c r="D89" s="18"/>
      <c r="E89" s="18"/>
      <c r="F89" s="18"/>
      <c r="G89" s="18"/>
      <c r="H89" s="18"/>
      <c r="I89" s="19"/>
    </row>
    <row r="90" spans="1:9" s="9" customFormat="1" ht="39" customHeight="1" x14ac:dyDescent="0.25">
      <c r="A90" s="7" t="s">
        <v>1</v>
      </c>
      <c r="B90" s="7" t="s">
        <v>2</v>
      </c>
      <c r="C90" s="7" t="s">
        <v>21</v>
      </c>
      <c r="D90" s="7" t="s">
        <v>5</v>
      </c>
      <c r="E90" s="7" t="s">
        <v>7</v>
      </c>
      <c r="F90" s="7" t="s">
        <v>22</v>
      </c>
      <c r="G90" s="7" t="s">
        <v>9</v>
      </c>
      <c r="H90" s="7"/>
      <c r="I90" s="7"/>
    </row>
    <row r="91" spans="1:9" x14ac:dyDescent="0.25">
      <c r="A91" s="5"/>
      <c r="B91" s="5"/>
      <c r="C91" s="5"/>
      <c r="D91" s="5"/>
      <c r="E91" s="5"/>
      <c r="F91" s="5"/>
      <c r="G91" s="5">
        <f>IF(F91=1,2,0)</f>
        <v>0</v>
      </c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>
        <f t="shared" ref="G92:G98" si="4">IF(F92=1,2,0)</f>
        <v>0</v>
      </c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>
        <f t="shared" si="4"/>
        <v>0</v>
      </c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>
        <f t="shared" si="4"/>
        <v>0</v>
      </c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>
        <f t="shared" si="4"/>
        <v>0</v>
      </c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>
        <f t="shared" si="4"/>
        <v>0</v>
      </c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>
        <f t="shared" si="4"/>
        <v>0</v>
      </c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>
        <f t="shared" si="4"/>
        <v>0</v>
      </c>
      <c r="H98" s="5"/>
      <c r="I98" s="5"/>
    </row>
    <row r="99" spans="1:9" x14ac:dyDescent="0.25">
      <c r="A99" s="5"/>
      <c r="B99" s="5"/>
      <c r="C99" s="5"/>
      <c r="D99" s="5"/>
      <c r="E99" s="5"/>
      <c r="F99" s="5">
        <f>SUM(F91:F98)</f>
        <v>0</v>
      </c>
      <c r="G99" s="5">
        <f>SUM(G91:G98)</f>
        <v>0</v>
      </c>
      <c r="H99" s="5"/>
      <c r="I99" s="5"/>
    </row>
    <row r="102" spans="1:9" x14ac:dyDescent="0.25">
      <c r="A102" s="15" t="s">
        <v>23</v>
      </c>
      <c r="B102" s="15"/>
      <c r="C102" s="15"/>
    </row>
    <row r="103" spans="1:9" x14ac:dyDescent="0.25">
      <c r="A103" s="12"/>
      <c r="B103" s="12" t="s">
        <v>8</v>
      </c>
      <c r="C103" s="12" t="s">
        <v>9</v>
      </c>
    </row>
    <row r="104" spans="1:9" x14ac:dyDescent="0.25">
      <c r="A104" s="5" t="s">
        <v>24</v>
      </c>
      <c r="B104" s="5">
        <f>H19</f>
        <v>30</v>
      </c>
      <c r="C104" s="5">
        <f>I19</f>
        <v>6</v>
      </c>
      <c r="D104" s="13"/>
    </row>
    <row r="105" spans="1:9" x14ac:dyDescent="0.25">
      <c r="A105" s="10" t="s">
        <v>25</v>
      </c>
      <c r="B105" s="5"/>
      <c r="C105" s="5">
        <f>IF(SUM(I37)&gt;=8,8,I37)</f>
        <v>0</v>
      </c>
      <c r="D105" s="13"/>
    </row>
    <row r="106" spans="1:9" x14ac:dyDescent="0.25">
      <c r="A106" s="10" t="s">
        <v>26</v>
      </c>
      <c r="B106" s="5"/>
      <c r="C106" s="5">
        <f>G53</f>
        <v>0</v>
      </c>
      <c r="D106" s="13"/>
    </row>
    <row r="107" spans="1:9" ht="90" x14ac:dyDescent="0.25">
      <c r="A107" s="14" t="s">
        <v>27</v>
      </c>
      <c r="B107" s="5"/>
      <c r="C107" s="5">
        <f>IF(SUM(H69+G86)&gt;=6,6,H69+G86)</f>
        <v>0</v>
      </c>
    </row>
    <row r="108" spans="1:9" x14ac:dyDescent="0.25">
      <c r="A108" s="10" t="s">
        <v>28</v>
      </c>
      <c r="B108" s="5"/>
      <c r="C108" s="5">
        <f>IF(SUM(G99)&gt;=6,6,G99)</f>
        <v>0</v>
      </c>
      <c r="D108" s="13"/>
    </row>
    <row r="109" spans="1:9" x14ac:dyDescent="0.25">
      <c r="A109" s="5" t="s">
        <v>29</v>
      </c>
      <c r="B109" s="5">
        <f>SUM(B104:B108)</f>
        <v>30</v>
      </c>
      <c r="C109" s="5">
        <f>SUM(C104:C108)</f>
        <v>6</v>
      </c>
    </row>
  </sheetData>
  <mergeCells count="7">
    <mergeCell ref="A102:C102"/>
    <mergeCell ref="A4:J4"/>
    <mergeCell ref="A22:J22"/>
    <mergeCell ref="A40:I40"/>
    <mergeCell ref="A56:I56"/>
    <mergeCell ref="A72:I72"/>
    <mergeCell ref="A89:I89"/>
  </mergeCells>
  <conditionalFormatting sqref="C104">
    <cfRule type="cellIs" dxfId="5" priority="1" operator="greaterThanOrEqual">
      <formula>10</formula>
    </cfRule>
  </conditionalFormatting>
  <conditionalFormatting sqref="C105:C106">
    <cfRule type="cellIs" dxfId="4" priority="3" operator="greaterThanOrEqual">
      <formula>8</formula>
    </cfRule>
  </conditionalFormatting>
  <conditionalFormatting sqref="C107">
    <cfRule type="cellIs" dxfId="3" priority="2" operator="greaterThanOrEqual">
      <formula>6</formula>
    </cfRule>
  </conditionalFormatting>
  <conditionalFormatting sqref="C108">
    <cfRule type="cellIs" dxfId="2" priority="6" operator="greaterThanOrEqual">
      <formula>6</formula>
    </cfRule>
  </conditionalFormatting>
  <conditionalFormatting sqref="C109">
    <cfRule type="cellIs" dxfId="1" priority="4" operator="greaterThanOrEqual">
      <formula>30</formula>
    </cfRule>
    <cfRule type="cellIs" dxfId="0" priority="5" operator="lessThan">
      <formula>30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Louice Andersson</dc:creator>
  <cp:keywords/>
  <dc:description/>
  <cp:lastModifiedBy>Louice Andersson</cp:lastModifiedBy>
  <cp:revision/>
  <dcterms:created xsi:type="dcterms:W3CDTF">2025-10-07T07:58:11Z</dcterms:created>
  <dcterms:modified xsi:type="dcterms:W3CDTF">2025-10-20T12:28:20Z</dcterms:modified>
  <cp:category/>
  <cp:contentStatus/>
</cp:coreProperties>
</file>